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UGD EXC Tuition &amp; Fees" sheetId="1" r:id="rId1"/>
  </sheets>
  <calcPr calcId="162913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L15" i="1" l="1"/>
  <c r="K15" i="1"/>
  <c r="J15" i="1"/>
  <c r="I15" i="1"/>
  <c r="H15" i="1"/>
  <c r="G15" i="1"/>
  <c r="F15" i="1"/>
  <c r="E15" i="1"/>
  <c r="D15" i="1"/>
  <c r="C15" i="1"/>
  <c r="B19" i="1" l="1"/>
  <c r="L18" i="1"/>
  <c r="K18" i="1"/>
  <c r="J18" i="1"/>
  <c r="I18" i="1"/>
  <c r="H18" i="1"/>
  <c r="G18" i="1"/>
  <c r="F18" i="1"/>
  <c r="E18" i="1"/>
  <c r="D18" i="1"/>
  <c r="C18" i="1"/>
  <c r="L16" i="1"/>
  <c r="K16" i="1"/>
  <c r="J16" i="1"/>
  <c r="I16" i="1"/>
  <c r="H16" i="1"/>
  <c r="G16" i="1"/>
  <c r="F16" i="1"/>
  <c r="E16" i="1"/>
  <c r="D16" i="1"/>
  <c r="C16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C19" i="1" l="1"/>
  <c r="K19" i="1"/>
  <c r="H19" i="1"/>
  <c r="D19" i="1"/>
  <c r="L19" i="1"/>
  <c r="I19" i="1"/>
  <c r="F19" i="1"/>
  <c r="E19" i="1"/>
  <c r="M19" i="1"/>
  <c r="J19" i="1"/>
  <c r="G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<sst xmlns="http://schemas.openxmlformats.org/spreadsheetml/2006/main" count="30" uniqueCount="30">
  <si>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</si>
  <si>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</si>
  <si>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</si>
  <si>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</si>
  <si>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</si>
  <si>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</si>
  <si>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</si>
  <si>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</si>
  <si>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</si>
  <si>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</si>
  <si>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</si>
  <si>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</si>
  <si>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</si>
  <si>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</si>
  <si>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</si>
  <si>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</si>
  <si>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</si>
  <si>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</si>
  <si>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</si>
  <si>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</si>
  <si>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</si>
  <si>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</si>
  <si>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</si>
  <si>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</si>
  <si>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</si>
  <si>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</si>
  <si>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</si>
  <si>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</si>
  <si>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</si>
  <si>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Undergraduate (Excelsior)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</si>
</sst>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114300</xdr:rowOff>
    </xdr:from>
    <xdr:to>
      <xdr:col>0</xdr:col>
      <xdr:colOff>1028699</xdr:colOff>
      <xdr:row>3</xdr:row>
      <xdr:rowOff>145805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uition_and_Fees_NYS_Resident_Undergraduates" displayName="Tuition_and_Fees_NYS_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90"/>
  <sheetViews>
    <sheetView tabSelected="1" zoomScaleNormal="100" workbookViewId="0">
      <selection activeCell="N5" sqref="N5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4" t="s">
        <v>29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6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6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7" t="s">
        <v>28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4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23" t="s">
        <v>25</v>
      </c>
      <c r="B6" s="23"/>
      <c r="C6" s="23"/>
      <c r="D6" s="2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thickBot="1" x14ac:dyDescent="0.25">
      <c r="A7" s="8" t="s">
        <v>23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10" t="s">
        <v>22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6" t="s">
        <v>0</v>
      </c>
      <c r="B8" s="13">
        <v>270</v>
      </c>
      <c r="C8" s="13">
        <f t="shared" ref="C8:C16" si="0">SUM(B8*2)</f>
        <v>540</v>
      </c>
      <c r="D8" s="13">
        <f t="shared" ref="D8:D16" si="1">SUM(B8*3)</f>
        <v>810</v>
      </c>
      <c r="E8" s="13">
        <f t="shared" ref="E8:E16" si="2">SUM(B8*4)</f>
        <v>1080</v>
      </c>
      <c r="F8" s="13">
        <f t="shared" ref="F8:F16" si="3">SUM(B8*5)</f>
        <v>1350</v>
      </c>
      <c r="G8" s="13">
        <f t="shared" ref="G8:G16" si="4">SUM(B8*6)</f>
        <v>1620</v>
      </c>
      <c r="H8" s="13">
        <f t="shared" ref="H8:H16" si="5">SUM(B8*7)</f>
        <v>1890</v>
      </c>
      <c r="I8" s="13">
        <f t="shared" ref="I8:I16" si="6">SUM(B8*8)</f>
        <v>2160</v>
      </c>
      <c r="J8" s="13">
        <f t="shared" ref="J8:J16" si="7">SUM(B8*9)</f>
        <v>2430</v>
      </c>
      <c r="K8" s="13">
        <f t="shared" ref="K8:K16" si="8">SUM(B8*10)</f>
        <v>2700</v>
      </c>
      <c r="L8" s="13">
        <f t="shared" ref="L8:L16" si="9">SUM(B8*11)</f>
        <v>2970</v>
      </c>
      <c r="M8" s="14">
        <v>3235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5" t="s">
        <v>10</v>
      </c>
      <c r="B9" s="15">
        <v>15.63</v>
      </c>
      <c r="C9" s="15">
        <f t="shared" si="0"/>
        <v>31.26</v>
      </c>
      <c r="D9" s="15">
        <f t="shared" si="1"/>
        <v>46.89</v>
      </c>
      <c r="E9" s="15">
        <f t="shared" si="2"/>
        <v>62.52</v>
      </c>
      <c r="F9" s="15">
        <f t="shared" si="3"/>
        <v>78.150000000000006</v>
      </c>
      <c r="G9" s="15">
        <f t="shared" si="4"/>
        <v>93.78</v>
      </c>
      <c r="H9" s="15">
        <f t="shared" si="5"/>
        <v>109.41000000000001</v>
      </c>
      <c r="I9" s="15">
        <f t="shared" si="6"/>
        <v>125.04</v>
      </c>
      <c r="J9" s="15">
        <f t="shared" si="7"/>
        <v>140.67000000000002</v>
      </c>
      <c r="K9" s="15">
        <f t="shared" si="8"/>
        <v>156.30000000000001</v>
      </c>
      <c r="L9" s="15">
        <f t="shared" si="9"/>
        <v>171.93</v>
      </c>
      <c r="M9" s="16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7">
        <v>8.7200000000000006</v>
      </c>
      <c r="C10" s="17">
        <f t="shared" si="0"/>
        <v>17.440000000000001</v>
      </c>
      <c r="D10" s="17">
        <f t="shared" si="1"/>
        <v>26.160000000000004</v>
      </c>
      <c r="E10" s="17">
        <f t="shared" si="2"/>
        <v>34.880000000000003</v>
      </c>
      <c r="F10" s="17">
        <f t="shared" si="3"/>
        <v>43.6</v>
      </c>
      <c r="G10" s="17">
        <f t="shared" si="4"/>
        <v>52.320000000000007</v>
      </c>
      <c r="H10" s="17">
        <f t="shared" si="5"/>
        <v>61.040000000000006</v>
      </c>
      <c r="I10" s="17">
        <f t="shared" si="6"/>
        <v>69.760000000000005</v>
      </c>
      <c r="J10" s="17">
        <f t="shared" si="7"/>
        <v>78.48</v>
      </c>
      <c r="K10" s="17">
        <f t="shared" si="8"/>
        <v>87.2</v>
      </c>
      <c r="L10" s="17">
        <f t="shared" si="9"/>
        <v>95.92</v>
      </c>
      <c r="M10" s="18">
        <v>104.75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5">
        <v>21.71</v>
      </c>
      <c r="C11" s="15">
        <f t="shared" si="0"/>
        <v>43.42</v>
      </c>
      <c r="D11" s="15">
        <f t="shared" si="1"/>
        <v>65.13</v>
      </c>
      <c r="E11" s="15">
        <f t="shared" si="2"/>
        <v>86.84</v>
      </c>
      <c r="F11" s="15">
        <f t="shared" si="3"/>
        <v>108.55000000000001</v>
      </c>
      <c r="G11" s="15">
        <f t="shared" si="4"/>
        <v>130.26</v>
      </c>
      <c r="H11" s="15">
        <f t="shared" si="5"/>
        <v>151.97</v>
      </c>
      <c r="I11" s="15">
        <f t="shared" si="6"/>
        <v>173.68</v>
      </c>
      <c r="J11" s="15">
        <f t="shared" si="7"/>
        <v>195.39000000000001</v>
      </c>
      <c r="K11" s="15">
        <f t="shared" si="8"/>
        <v>217.10000000000002</v>
      </c>
      <c r="L11" s="15">
        <f t="shared" si="9"/>
        <v>238.81</v>
      </c>
      <c r="M11" s="16">
        <v>260.5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7">
        <v>10.4</v>
      </c>
      <c r="C12" s="17">
        <f t="shared" si="0"/>
        <v>20.8</v>
      </c>
      <c r="D12" s="17">
        <f t="shared" si="1"/>
        <v>31.200000000000003</v>
      </c>
      <c r="E12" s="17">
        <f t="shared" si="2"/>
        <v>41.6</v>
      </c>
      <c r="F12" s="17">
        <f t="shared" si="3"/>
        <v>52</v>
      </c>
      <c r="G12" s="17">
        <f t="shared" si="4"/>
        <v>62.400000000000006</v>
      </c>
      <c r="H12" s="17">
        <f t="shared" si="5"/>
        <v>72.8</v>
      </c>
      <c r="I12" s="17">
        <f t="shared" si="6"/>
        <v>83.2</v>
      </c>
      <c r="J12" s="17">
        <f t="shared" si="7"/>
        <v>93.600000000000009</v>
      </c>
      <c r="K12" s="17">
        <f t="shared" si="8"/>
        <v>104</v>
      </c>
      <c r="L12" s="17">
        <f t="shared" si="9"/>
        <v>114.4</v>
      </c>
      <c r="M12" s="18">
        <v>124.75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5">
        <v>5.21</v>
      </c>
      <c r="C13" s="15">
        <f t="shared" si="0"/>
        <v>10.42</v>
      </c>
      <c r="D13" s="15">
        <f t="shared" si="1"/>
        <v>15.629999999999999</v>
      </c>
      <c r="E13" s="15">
        <f t="shared" si="2"/>
        <v>20.84</v>
      </c>
      <c r="F13" s="15">
        <f t="shared" si="3"/>
        <v>26.05</v>
      </c>
      <c r="G13" s="15">
        <f t="shared" si="4"/>
        <v>31.259999999999998</v>
      </c>
      <c r="H13" s="15">
        <f t="shared" si="5"/>
        <v>36.47</v>
      </c>
      <c r="I13" s="15">
        <f t="shared" si="6"/>
        <v>41.68</v>
      </c>
      <c r="J13" s="15">
        <f t="shared" si="7"/>
        <v>46.89</v>
      </c>
      <c r="K13" s="15">
        <f t="shared" si="8"/>
        <v>52.1</v>
      </c>
      <c r="L13" s="15">
        <f t="shared" si="9"/>
        <v>57.31</v>
      </c>
      <c r="M13" s="16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7">
        <v>16.600000000000001</v>
      </c>
      <c r="C14" s="17">
        <f t="shared" si="0"/>
        <v>33.200000000000003</v>
      </c>
      <c r="D14" s="17">
        <f t="shared" si="1"/>
        <v>49.800000000000004</v>
      </c>
      <c r="E14" s="17">
        <f t="shared" si="2"/>
        <v>66.400000000000006</v>
      </c>
      <c r="F14" s="17">
        <f t="shared" si="3"/>
        <v>83</v>
      </c>
      <c r="G14" s="17">
        <f t="shared" si="4"/>
        <v>99.600000000000009</v>
      </c>
      <c r="H14" s="17">
        <f t="shared" si="5"/>
        <v>116.20000000000002</v>
      </c>
      <c r="I14" s="17">
        <f t="shared" si="6"/>
        <v>132.80000000000001</v>
      </c>
      <c r="J14" s="17">
        <f t="shared" si="7"/>
        <v>149.4</v>
      </c>
      <c r="K14" s="17">
        <f t="shared" si="8"/>
        <v>166</v>
      </c>
      <c r="L14" s="17">
        <f t="shared" si="9"/>
        <v>182.60000000000002</v>
      </c>
      <c r="M14" s="18">
        <v>199.25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2" t="s">
        <v>24</v>
      </c>
      <c r="B15" s="19">
        <v>2.21</v>
      </c>
      <c r="C15" s="19">
        <f t="shared" ref="C15" si="10">SUM(B15*2)</f>
        <v>4.42</v>
      </c>
      <c r="D15" s="19">
        <f t="shared" ref="D15" si="11">SUM(B15*3)</f>
        <v>6.63</v>
      </c>
      <c r="E15" s="19">
        <f t="shared" ref="E15" si="12">SUM(B15*4)</f>
        <v>8.84</v>
      </c>
      <c r="F15" s="19">
        <f t="shared" ref="F15" si="13">SUM(B15*5)</f>
        <v>11.05</v>
      </c>
      <c r="G15" s="19">
        <f t="shared" ref="G15" si="14">SUM(B15*6)</f>
        <v>13.26</v>
      </c>
      <c r="H15" s="19">
        <f t="shared" ref="H15" si="15">SUM(B15*7)</f>
        <v>15.469999999999999</v>
      </c>
      <c r="I15" s="19">
        <f t="shared" ref="I15" si="16">SUM(B15*8)</f>
        <v>17.68</v>
      </c>
      <c r="J15" s="19">
        <f t="shared" ref="J15" si="17">SUM(B15*9)</f>
        <v>19.89</v>
      </c>
      <c r="K15" s="19">
        <f t="shared" ref="K15" si="18">SUM(B15*10)</f>
        <v>22.1</v>
      </c>
      <c r="L15" s="19">
        <f t="shared" ref="L15" si="19">SUM(B15*11)</f>
        <v>24.31</v>
      </c>
      <c r="M15" s="20">
        <v>26.5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5">
        <v>33.83</v>
      </c>
      <c r="C16" s="15">
        <f t="shared" si="0"/>
        <v>67.66</v>
      </c>
      <c r="D16" s="15">
        <f t="shared" si="1"/>
        <v>101.49</v>
      </c>
      <c r="E16" s="15">
        <f t="shared" si="2"/>
        <v>135.32</v>
      </c>
      <c r="F16" s="15">
        <f t="shared" si="3"/>
        <v>169.14999999999998</v>
      </c>
      <c r="G16" s="15">
        <f t="shared" si="4"/>
        <v>202.98</v>
      </c>
      <c r="H16" s="15">
        <f t="shared" si="5"/>
        <v>236.81</v>
      </c>
      <c r="I16" s="15">
        <f t="shared" si="6"/>
        <v>270.64</v>
      </c>
      <c r="J16" s="15">
        <f t="shared" si="7"/>
        <v>304.46999999999997</v>
      </c>
      <c r="K16" s="15">
        <f t="shared" si="8"/>
        <v>338.29999999999995</v>
      </c>
      <c r="L16" s="15">
        <f t="shared" si="9"/>
        <v>372.13</v>
      </c>
      <c r="M16" s="16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20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5">
        <v>19.79</v>
      </c>
      <c r="C18" s="15">
        <f>SUM(B18*2)</f>
        <v>39.58</v>
      </c>
      <c r="D18" s="15">
        <f>SUM(B18*3)</f>
        <v>59.37</v>
      </c>
      <c r="E18" s="15">
        <f>SUM(B18*4)</f>
        <v>79.16</v>
      </c>
      <c r="F18" s="15">
        <f>SUM(B18*5)</f>
        <v>98.949999999999989</v>
      </c>
      <c r="G18" s="15">
        <f>SUM(B18*6)</f>
        <v>118.74</v>
      </c>
      <c r="H18" s="15">
        <f>SUM(B18*7)</f>
        <v>138.53</v>
      </c>
      <c r="I18" s="15">
        <f>SUM(B18*8)</f>
        <v>158.32</v>
      </c>
      <c r="J18" s="15">
        <f>SUM(B18*9)</f>
        <v>178.10999999999999</v>
      </c>
      <c r="K18" s="15">
        <f>SUM(B18*10)</f>
        <v>197.89999999999998</v>
      </c>
      <c r="L18" s="15">
        <f>SUM(B18*11)</f>
        <v>217.69</v>
      </c>
      <c r="M18" s="16">
        <v>237.5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1" t="s">
        <v>9</v>
      </c>
      <c r="B19" s="21">
        <f t="shared" ref="B19:M19" si="20">SUM(B8:B18)</f>
        <v>409.09999999999997</v>
      </c>
      <c r="C19" s="21">
        <f t="shared" si="20"/>
        <v>813.19999999999993</v>
      </c>
      <c r="D19" s="21">
        <f t="shared" si="20"/>
        <v>1217.3</v>
      </c>
      <c r="E19" s="21">
        <f t="shared" si="20"/>
        <v>1621.3999999999999</v>
      </c>
      <c r="F19" s="21">
        <f t="shared" si="20"/>
        <v>2025.4999999999998</v>
      </c>
      <c r="G19" s="21">
        <f t="shared" si="20"/>
        <v>2429.6</v>
      </c>
      <c r="H19" s="21">
        <f t="shared" si="20"/>
        <v>2833.7</v>
      </c>
      <c r="I19" s="21">
        <f t="shared" si="20"/>
        <v>3237.7999999999997</v>
      </c>
      <c r="J19" s="21">
        <f t="shared" si="20"/>
        <v>3641.8999999999996</v>
      </c>
      <c r="K19" s="21">
        <f t="shared" si="20"/>
        <v>4045.9999999999995</v>
      </c>
      <c r="L19" s="21">
        <f t="shared" si="20"/>
        <v>4450.0999999999995</v>
      </c>
      <c r="M19" s="22">
        <f t="shared" si="20"/>
        <v>4849.25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sheetProtection algorithmName="SHA-512" hashValue="sehygOGeQ186Pu24QI5GQVK9Rk2Pa3aIm90G8H+fgNnovi4KX9mR+Oefhg3Nt0pPaTkufD7GXn9ke4oVc+8Y2w==" saltValue="1TkRhTIMHDmNitUMlpyO5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UGD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Undergraduate Excelsior Tuition and Fee Billing Rates</dc:title>
  <dc:subject>Listing of undergraduate tuition and fees for the fall 2018 semester</dc:subject>
  <dc:creator>UB Student Accounts</dc:creator>
  <cp:keywords>tuition,fees,undergraduate tuition, undergraduate fees</cp:keywords>
  <cp:lastModifiedBy>Keefe, Leah</cp:lastModifiedBy>
  <cp:lastPrinted>2016-07-08T20:10:16Z</cp:lastPrinted>
  <dcterms:created xsi:type="dcterms:W3CDTF">2016-06-06T21:02:30Z</dcterms:created>
  <dcterms:modified xsi:type="dcterms:W3CDTF">2019-08-05T19:39:53Z</dcterms:modified>
  <cp:category>tuition</cp:category>
</cp:coreProperties>
</file>